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6bd8f0cf0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268729a8fa8e4b62"/>
    <x:sheet xmlns:r="http://schemas.openxmlformats.org/officeDocument/2006/relationships" name="Agency scorecard" sheetId="2" r:id="R85ebc5457569404f"/>
    <x:sheet xmlns:r="http://schemas.openxmlformats.org/officeDocument/2006/relationships" name="Cost comparison" sheetId="3" r:id="Ra6696bb0fbff4dbf"/>
    <x:sheet xmlns:r="http://schemas.openxmlformats.org/officeDocument/2006/relationships" name="Evidence checklist" sheetId="4" r:id="Rc1055f462a874b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;[Red](0%);-"/>
    <x:numFmt numFmtId="201" formatCode="0.0"/>
    <x:numFmt numFmtId="202" formatCode="$#,##0;[Red]($#,##0);-"/>
    <x:numFmt numFmtId="203" formatCode="#,##0;[Red](#,##0);-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C3044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1C3044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2C4B"/>
      </x:patternFill>
    </x:fill>
    <x:fill>
      <x:patternFill patternType="solid">
        <x:fgColor rgb="FFEAF1F6"/>
      </x:patternFill>
    </x:fill>
    <x:fill>
      <x:patternFill patternType="solid">
        <x:fgColor rgb="FF2D739E"/>
      </x:patternFill>
    </x:fill>
    <x:fill>
      <x:patternFill patternType="solid">
        <x:fgColor rgb="FFFFF2CF"/>
      </x:patternFill>
    </x:fill>
    <x:fill>
      <x:patternFill patternType="solid">
        <x:fgColor rgb="FFF5F8FA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3" fillId="2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2" fillId="3" borderId="0" xfId="0" applyNumberFormat="1" applyFont="1" applyFill="1" applyBorder="1"/>
    <x:xf numFmtId="202" fontId="4" fillId="5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/>
    <x:xf numFmtId="202" fontId="0" fillId="0" borderId="1" xfId="0" applyNumberFormat="1" applyFont="1" applyFill="1" applyBorder="1"/>
    <x:xf numFmtId="202" fontId="2" fillId="3" borderId="1" xfId="0" applyNumberFormat="1" applyFont="1" applyFill="1" applyBorder="1"/>
    <x:xf numFmtId="202" fontId="4" fillId="5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/>
    <x:xf numFmtId="200" fontId="4" fillId="5" borderId="0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 applyAlignment="1">
      <x:alignment vertical="center"/>
    </x:xf>
    <x:xf numFmtId="203" fontId="4" fillId="5" borderId="0" xfId="0" applyNumberFormat="1" applyFont="1" applyFill="1" applyBorder="1" applyAlignment="1">
      <x:alignment vertical="center"/>
    </x:xf>
    <x:xf numFmtId="203" fontId="4" fillId="5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9bcac141841c1" /><Relationship Type="http://schemas.openxmlformats.org/officeDocument/2006/relationships/theme" Target="/xl/theme/theme1.xml" Id="R6252d7dea02647c3" /><Relationship Type="http://schemas.openxmlformats.org/officeDocument/2006/relationships/sharedStrings" Target="/xl/sharedStrings.xml" Id="R06476591329746e6" /><Relationship Type="http://schemas.openxmlformats.org/officeDocument/2006/relationships/worksheet" Target="/xl/worksheets/sheet1.xml" Id="R268729a8fa8e4b62" /><Relationship Type="http://schemas.openxmlformats.org/officeDocument/2006/relationships/worksheet" Target="/xl/worksheets/sheet2.xml" Id="R85ebc5457569404f" /><Relationship Type="http://schemas.openxmlformats.org/officeDocument/2006/relationships/worksheet" Target="/xl/worksheets/sheet3.xml" Id="Ra6696bb0fbff4dbf" /><Relationship Type="http://schemas.openxmlformats.org/officeDocument/2006/relationships/worksheet" Target="/xl/worksheets/sheet4.xml" Id="Rc1055f462a874b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92" hidden="0" customWidth="1"/>
  </x:cols>
  <x:sheetData>
    <x:row r="1" ht="37" customHeight="1">
      <x:c r="A1" s="4" t="str">
        <x:v>OSE | Commerce Agency Procurement Toolkit</x:v>
      </x:c>
      <x:c r="B1" s="4"/>
      <x:c r="C1" s="4"/>
      <x:c r="D1" s="4"/>
      <x:c r="E1" s="4"/>
      <x:c r="F1" s="4"/>
    </x:row>
    <x:row r="3">
      <x:c r="A3" t="str">
        <x:v>A practical, editable decision aid for Australian retailers, manufacturers and wholesalers.</x:v>
      </x:c>
    </x:row>
    <x:row r="5">
      <x:c r="A5" s="9" t="str">
        <x:v>01 | Agency scorecard</x:v>
      </x:c>
      <x:c r="B5" s="12" t="str">
        <x:v>Rate three suppliers on six criteria, then check mandatory requirements.</x:v>
      </x:c>
    </x:row>
    <x:row r="6">
      <x:c r="A6" s="9" t="str">
        <x:v>02 | Cost comparison</x:v>
      </x:c>
      <x:c r="B6" s="12" t="str">
        <x:v>Normalise identical work hours against agency, hybrid and in-house allocated costs.</x:v>
      </x:c>
    </x:row>
    <x:row r="7">
      <x:c r="A7" s="9" t="str">
        <x:v>03 | Evidence checklist</x:v>
      </x:c>
      <x:c r="B7" s="12" t="str">
        <x:v>Request concrete proof and record what each supplier demonstrated.</x:v>
      </x:c>
    </x:row>
    <x:row r="8">
      <x:c r="A8" s="9" t="str">
        <x:v>Important limitation</x:v>
      </x:c>
      <x:c r="B8" s="12" t="str">
        <x:v>This is a procurement aid, not a prediction of agency quality or a quotation.</x:v>
      </x:c>
    </x:row>
    <x:row r="9">
      <x:c r="A9" s="9" t="str">
        <x:v>Financial model</x:v>
      </x:c>
      <x:c r="B9" s="12" t="str">
        <x:v>Blue figures on pale-yellow cells are inputs; replace with your assumptions and supplier quotes.</x:v>
      </x:c>
    </x:row>
    <x:row r="10">
      <x:c r="A10" s="9" t="str">
        <x:v>Illustrative ratings</x:v>
      </x:c>
      <x:c r="B10" s="12" t="str">
        <x:v>The starting ratings and quote rates are invented examples to demonstrate the model.</x:v>
      </x:c>
    </x:row>
    <x:row r="11">
      <x:c r="A11" s="9" t="str">
        <x:v>Decision rule</x:v>
      </x:c>
      <x:c r="B11" s="12" t="str">
        <x:v>A high score cannot override a failed mandatory security, IP or capability requirement.</x:v>
      </x:c>
    </x:row>
    <x:row r="12">
      <x:c r="A12" s="9" t="str">
        <x:v>Review</x:v>
      </x:c>
      <x:c r="B12" s="12" t="str">
        <x:v>Obtain internal financial, procurement, privacy, technical and legal approval before contracting.</x:v>
      </x:c>
    </x:row>
    <x:row r="14" ht="24" customHeight="1">
      <x:c r="A14" s="15" t="str">
        <x:v>Sources and verification</x:v>
      </x:c>
      <x:c r="B14" s="15"/>
    </x:row>
    <x:row r="15">
      <x:c r="A15" t="str">
        <x:v>2026 salaries</x:v>
      </x:c>
      <x:c r="B15" s="12" t="str">
        <x:v>https://www.roberthalf.com/au/en/insights/salary-guide/technology</x:v>
      </x:c>
    </x:row>
    <x:row r="16">
      <x:c r="A16" t="str">
        <x:v>Superannuation</x:v>
      </x:c>
      <x:c r="B16" s="12" t="str">
        <x:v>https://softwaredevelopers.ato.gov.au/PaydaySuper</x:v>
      </x:c>
    </x:row>
    <x:row r="17">
      <x:c r="A17" t="str">
        <x:v>Cyber supplier controls</x:v>
      </x:c>
      <x:c r="B17" s="12" t="str">
        <x:v>https://www.cyber.gov.au/ism/2026-09/guidelines-for-procurement-and-outsourcing</x:v>
      </x:c>
    </x:row>
    <x:row r="18">
      <x:c r="A18" t="str">
        <x:v>Privacy obligations</x:v>
      </x:c>
      <x:c r="B18" s="12" t="str">
        <x:v>https://www.oaic.gov.au/privacy/australian-privacy-principles/australian-privacy-principles-guidelines/chapter-8-app-8-cross-border-disclosure-of-personal-information</x:v>
      </x:c>
    </x:row>
    <x:row r="19">
      <x:c r="A19" t="str">
        <x:v>OSE project evidence</x:v>
      </x:c>
      <x:c r="B19" s="12" t="str">
        <x:v>https://www.ose.com.au/case-studies/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2" hidden="0" customWidth="1"/>
    <x:col min="2" max="2" width="1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7" customHeight="1">
      <x:c r="A1" s="4" t="str">
        <x:v>OSE | Agency Evaluation Scorecard</x:v>
      </x:c>
      <x:c r="B1" s="4"/>
      <x:c r="C1" s="4"/>
      <x:c r="D1" s="4"/>
      <x:c r="E1" s="4"/>
      <x:c r="F1" s="4"/>
    </x:row>
    <x:row r="3" ht="25" customHeight="1">
      <x:c r="A3" s="36" t="str">
        <x:v>Category</x:v>
      </x:c>
      <x:c r="B3" s="36" t="str">
        <x:v>Weight</x:v>
      </x:c>
      <x:c r="C3" s="36" t="str">
        <x:v>Agency A</x:v>
      </x:c>
      <x:c r="D3" s="36" t="str">
        <x:v>Agency B</x:v>
      </x:c>
      <x:c r="E3" s="36" t="str">
        <x:v>Agency C</x:v>
      </x:c>
    </x:row>
    <x:row r="4">
      <x:c r="A4" s="12" t="str">
        <x:v>Platform &amp; ERP expertise</x:v>
      </x:c>
      <x:c r="B4" s="37" t="n">
        <x:v>0.25</x:v>
      </x:c>
      <x:c r="C4" s="38" t="n">
        <x:v>4</x:v>
      </x:c>
      <x:c r="D4" s="38" t="n">
        <x:v>3</x:v>
      </x:c>
      <x:c r="E4" s="38" t="n">
        <x:v>5</x:v>
      </x:c>
    </x:row>
    <x:row r="5">
      <x:c r="A5" s="12" t="str">
        <x:v>Delivery accountability</x:v>
      </x:c>
      <x:c r="B5" s="37" t="n">
        <x:v>0.2</x:v>
      </x:c>
      <x:c r="C5" s="38" t="n">
        <x:v>4</x:v>
      </x:c>
      <x:c r="D5" s="38" t="n">
        <x:v>4</x:v>
      </x:c>
      <x:c r="E5" s="38" t="n">
        <x:v>3</x:v>
      </x:c>
    </x:row>
    <x:row r="6">
      <x:c r="A6" s="12" t="str">
        <x:v>Security &amp; resilience</x:v>
      </x:c>
      <x:c r="B6" s="37" t="n">
        <x:v>0.2</x:v>
      </x:c>
      <x:c r="C6" s="38" t="n">
        <x:v>5</x:v>
      </x:c>
      <x:c r="D6" s="38" t="n">
        <x:v>3</x:v>
      </x:c>
      <x:c r="E6" s="38" t="n">
        <x:v>4</x:v>
      </x:c>
    </x:row>
    <x:row r="7">
      <x:c r="A7" s="12" t="str">
        <x:v>Commercial flexibility</x:v>
      </x:c>
      <x:c r="B7" s="37" t="n">
        <x:v>0.15</x:v>
      </x:c>
      <x:c r="C7" s="38" t="n">
        <x:v>3</x:v>
      </x:c>
      <x:c r="D7" s="38" t="n">
        <x:v>5</x:v>
      </x:c>
      <x:c r="E7" s="38" t="n">
        <x:v>3</x:v>
      </x:c>
    </x:row>
    <x:row r="8">
      <x:c r="A8" s="12" t="str">
        <x:v>Technical QA &amp; engineering</x:v>
      </x:c>
      <x:c r="B8" s="37" t="n">
        <x:v>0.1</x:v>
      </x:c>
      <x:c r="C8" s="38" t="n">
        <x:v>4</x:v>
      </x:c>
      <x:c r="D8" s="38" t="n">
        <x:v>3</x:v>
      </x:c>
      <x:c r="E8" s="38" t="n">
        <x:v>4</x:v>
      </x:c>
    </x:row>
    <x:row r="9">
      <x:c r="A9" s="12" t="str">
        <x:v>Business understanding</x:v>
      </x:c>
      <x:c r="B9" s="37" t="n">
        <x:v>0.1</x:v>
      </x:c>
      <x:c r="C9" s="38" t="n">
        <x:v>4</x:v>
      </x:c>
      <x:c r="D9" s="38" t="n">
        <x:v>5</x:v>
      </x:c>
      <x:c r="E9" s="38" t="n">
        <x:v>4</x:v>
      </x:c>
    </x:row>
    <x:row r="10">
      <x:c r="A10" s="12"/>
      <x:c r="B10" s="12"/>
      <x:c r="C10" s="12"/>
      <x:c r="D10" s="12"/>
      <x:c r="E10" s="12"/>
    </x:row>
    <x:row r="11" ht="27" customHeight="1">
      <x:c r="A11" s="39" t="str">
        <x:v>Weighted score (0–100)</x:v>
      </x:c>
      <x:c r="B11" s="39"/>
      <x:c r="C11" s="40" t="n">
        <x:f>SUMPRODUCT($B$4:$B$9,C4:C9)*20</x:f>
        <x:v>81</x:v>
      </x:c>
      <x:c r="D11" s="40" t="n">
        <x:f>SUMPRODUCT($B$4:$B$9,D4:D9)*20</x:f>
        <x:v>74</x:v>
      </x:c>
      <x:c r="E11" s="40" t="n">
        <x:f>SUMPRODUCT($B$4:$B$9,E4:E9)*20</x:f>
        <x:v>78</x:v>
      </x:c>
    </x:row>
    <x:row r="12">
      <x:c r="A12" s="12"/>
      <x:c r="B12" s="12"/>
      <x:c r="C12" s="12"/>
      <x:c r="D12" s="12"/>
      <x:c r="E12" s="12"/>
    </x:row>
    <x:row r="13" ht="24" customHeight="1">
      <x:c r="A13" s="41" t="str">
        <x:v>Mandatory eligibility gates — any No means the supplier is not ready for approval</x:v>
      </x:c>
      <x:c r="B13" s="41"/>
      <x:c r="C13" s="41"/>
      <x:c r="D13" s="41"/>
      <x:c r="E13" s="41"/>
    </x:row>
    <x:row r="14">
      <x:c r="A14" s="12" t="str">
        <x:v>Demonstrated essential platform skills</x:v>
      </x:c>
      <x:c r="B14" s="12" t="str">
        <x:v>Pass/Fail</x:v>
      </x:c>
      <x:c r="C14" s="38" t="str">
        <x:v>Yes</x:v>
      </x:c>
      <x:c r="D14" s="38" t="str">
        <x:v>Yes</x:v>
      </x:c>
      <x:c r="E14" s="38" t="str">
        <x:v>Yes</x:v>
      </x:c>
    </x:row>
    <x:row r="15">
      <x:c r="A15" s="12" t="str">
        <x:v>Security, privacy and supplier access</x:v>
      </x:c>
      <x:c r="B15" s="12" t="str">
        <x:v>Pass/Fail</x:v>
      </x:c>
      <x:c r="C15" s="38" t="str">
        <x:v>Yes</x:v>
      </x:c>
      <x:c r="D15" s="38" t="str">
        <x:v>No</x:v>
      </x:c>
      <x:c r="E15" s="38" t="str">
        <x:v>Yes</x:v>
      </x:c>
    </x:row>
    <x:row r="16">
      <x:c r="A16" s="12" t="str">
        <x:v>Code/IP ownership and transition</x:v>
      </x:c>
      <x:c r="B16" s="12" t="str">
        <x:v>Pass/Fail</x:v>
      </x:c>
      <x:c r="C16" s="38" t="str">
        <x:v>Yes</x:v>
      </x:c>
      <x:c r="D16" s="38" t="str">
        <x:v>Yes</x:v>
      </x:c>
      <x:c r="E16" s="38" t="str">
        <x:v>Yes</x:v>
      </x:c>
    </x:row>
    <x:row r="17">
      <x:c r="A17" s="12" t="str">
        <x:v>Named deployment and incident owner</x:v>
      </x:c>
      <x:c r="B17" s="12" t="str">
        <x:v>Pass/Fail</x:v>
      </x:c>
      <x:c r="C17" s="38" t="str">
        <x:v>Yes</x:v>
      </x:c>
      <x:c r="D17" s="38" t="str">
        <x:v>Yes</x:v>
      </x:c>
      <x:c r="E17" s="38" t="str">
        <x:v>Yes</x:v>
      </x:c>
    </x:row>
    <x:row r="18">
      <x:c r="A18" s="12" t="str">
        <x:v>Acceptable references and references checked</x:v>
      </x:c>
      <x:c r="B18" s="12" t="str">
        <x:v>Pass/Fail</x:v>
      </x:c>
      <x:c r="C18" s="38" t="str">
        <x:v>Yes</x:v>
      </x:c>
      <x:c r="D18" s="38" t="str">
        <x:v>Yes</x:v>
      </x:c>
      <x:c r="E18" s="38" t="str">
        <x:v>Yes</x:v>
      </x:c>
    </x:row>
    <x:row r="19">
      <x:c r="A19" s="12"/>
      <x:c r="B19" s="12"/>
      <x:c r="C19" s="12"/>
      <x:c r="D19" s="12"/>
      <x:c r="E19" s="12"/>
    </x:row>
    <x:row r="20" ht="26" customHeight="1">
      <x:c r="A20" s="39" t="str">
        <x:v>Eligibility result</x:v>
      </x:c>
      <x:c r="B20" s="39"/>
      <x:c r="C20" s="12" t="str">
        <x:f>IF(COUNTIF(C14:C18,"No")&gt;0,"DO NOT APPROVE",IF(COUNTIF(C14:C18,"Pending")&gt;0,"REVIEW GATES",IF(COUNTIF(C14:C18,"Yes")=5,"ELIGIBLE","INCOMPLETE")))</x:f>
        <x:v>ELIGIBLE</x:v>
      </x:c>
      <x:c r="D20" s="12" t="str">
        <x:f>IF(COUNTIF(D14:D18,"No")&gt;0,"DO NOT APPROVE",IF(COUNTIF(D14:D18,"Pending")&gt;0,"REVIEW GATES",IF(COUNTIF(D14:D18,"Yes")=5,"ELIGIBLE","INCOMPLETE")))</x:f>
        <x:v>DO NOT APPROVE</x:v>
      </x:c>
      <x:c r="E20" s="12" t="str">
        <x:f>IF(COUNTIF(E14:E18,"No")&gt;0,"DO NOT APPROVE",IF(COUNTIF(E14:E18,"Pending")&gt;0,"REVIEW GATES",IF(COUNTIF(E14:E18,"Yes")=5,"ELIGIBLE","INCOMPLETE")))</x:f>
        <x:v>ELIGIBLE</x:v>
      </x:c>
    </x:row>
    <x:row r="21">
      <x:c r="A21" s="12"/>
      <x:c r="B21" s="12"/>
      <x:c r="C21" s="12"/>
      <x:c r="D21" s="12"/>
      <x:c r="E21" s="12"/>
    </x:row>
    <x:row r="22" ht="30" customHeight="1">
      <x:c r="A22" s="42" t="str">
        <x:v>Interpretation: scoring is directional; validate evidence, references, terms and commercial outcome separately.</x:v>
      </x:c>
      <x:c r="B22" s="42"/>
      <x:c r="C22" s="42"/>
      <x:c r="D22" s="42"/>
      <x:c r="E22" s="42"/>
    </x:row>
  </x:sheetData>
  <x:mergeCells>
    <x:mergeCell ref="A1:F1"/>
    <x:mergeCell ref="A13:E13"/>
    <x:mergeCell ref="A22:E22"/>
  </x:mergeCells>
  <x:dataValidations count="2">
    <x:dataValidation type="list" sqref="C4:E9">
      <x:formula1>"1,2,3,4,5"</x:formula1>
    </x:dataValidation>
    <x:dataValidation type="list" sqref="C14:E18">
      <x:formula1>"Yes,No,Pending"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7" customHeight="1">
      <x:c r="A1" s="4" t="str">
        <x:v>OSE | Comparable Delivery Cost Model (AUD, ex GST)</x:v>
      </x:c>
      <x:c r="B1" s="4"/>
      <x:c r="C1" s="4"/>
      <x:c r="D1" s="4"/>
      <x:c r="E1" s="4"/>
      <x:c r="F1" s="4"/>
      <x:c r="G1" s="4"/>
      <x:c r="H1" s="4"/>
    </x:row>
    <x:row r="3">
      <x:c r="A3" t="str">
        <x:v>Replace rates and required hours with real bids; this is not an agency price benchmark.</x:v>
      </x:c>
    </x:row>
    <x:row r="5" ht="25" customHeight="1">
      <x:c r="A5" s="19" t="str">
        <x:v>Workstream</x:v>
      </x:c>
      <x:c r="B5" s="19" t="str">
        <x:v>Hours</x:v>
      </x:c>
      <x:c r="C5" s="19" t="str">
        <x:v>In-house hourly cost</x:v>
      </x:c>
      <x:c r="D5" s="19" t="str">
        <x:v>Agency rate</x:v>
      </x:c>
      <x:c r="E5" s="19" t="str">
        <x:v>Hybrid rate</x:v>
      </x:c>
      <x:c r="F5" s="19" t="str">
        <x:v>In-house allocation</x:v>
      </x:c>
      <x:c r="G5" s="19" t="str">
        <x:v>Agency fees</x:v>
      </x:c>
      <x:c r="H5" s="19" t="str">
        <x:v>Hybrid fees</x:v>
      </x:c>
    </x:row>
    <x:row r="6">
      <x:c r="A6" t="str">
        <x:v>Engineering &amp; ERP integration</x:v>
      </x:c>
      <x:c r="B6" s="26" t="n">
        <x:v>800</x:v>
      </x:c>
      <x:c r="C6" s="50" t="n">
        <x:f>B16*(1+$B$20+$B$21)/$B$22</x:f>
        <x:v>129.8571428571429</x:v>
      </x:c>
      <x:c r="D6" s="52" t="n">
        <x:v>185</x:v>
      </x:c>
      <x:c r="E6" s="52" t="n">
        <x:v>125</x:v>
      </x:c>
      <x:c r="F6" s="50" t="n">
        <x:f>$B6*C6</x:f>
        <x:v>103885.71428571432</x:v>
      </x:c>
      <x:c r="G6" s="50" t="n">
        <x:f>$B6*D6</x:f>
        <x:v>148000</x:v>
      </x:c>
      <x:c r="H6" s="50" t="n">
        <x:f>$B6*E6</x:f>
        <x:v>100000</x:v>
      </x:c>
    </x:row>
    <x:row r="7">
      <x:c r="A7" t="str">
        <x:v>Solution architecture</x:v>
      </x:c>
      <x:c r="B7" s="26" t="n">
        <x:v>100</x:v>
      </x:c>
      <x:c r="C7" s="50" t="n">
        <x:f>B17*(1+$B$20+$B$21)/$B$22</x:f>
        <x:v>151.50000000000003</x:v>
      </x:c>
      <x:c r="D7" s="52" t="n">
        <x:v>230</x:v>
      </x:c>
      <x:c r="E7" s="52" t="n">
        <x:v>225</x:v>
      </x:c>
      <x:c r="F7" s="50" t="n">
        <x:f>$B7*C7</x:f>
        <x:v>15150.000000000004</x:v>
      </x:c>
      <x:c r="G7" s="50" t="n">
        <x:f>$B7*D7</x:f>
        <x:v>23000</x:v>
      </x:c>
      <x:c r="H7" s="50" t="n">
        <x:f>$B7*E7</x:f>
        <x:v>22500</x:v>
      </x:c>
    </x:row>
    <x:row r="8">
      <x:c r="A8" t="str">
        <x:v>Quality assurance / testing</x:v>
      </x:c>
      <x:c r="B8" s="26" t="n">
        <x:v>100</x:v>
      </x:c>
      <x:c r="C8" s="50" t="n">
        <x:f>B18*(1+$B$20+$B$21)/$B$22</x:f>
        <x:v>94.2857142857143</x:v>
      </x:c>
      <x:c r="D8" s="52" t="n">
        <x:v>145</x:v>
      </x:c>
      <x:c r="E8" s="52" t="n">
        <x:v>145</x:v>
      </x:c>
      <x:c r="F8" s="50" t="n">
        <x:f>$B8*C8</x:f>
        <x:v>9428.571428571431</x:v>
      </x:c>
      <x:c r="G8" s="50" t="n">
        <x:f>$B8*D8</x:f>
        <x:v>14500</x:v>
      </x:c>
      <x:c r="H8" s="50" t="n">
        <x:f>$B8*E8</x:f>
        <x:v>14500</x:v>
      </x:c>
    </x:row>
    <x:row r="9">
      <x:c r="A9" t="str">
        <x:v>Delivery management</x:v>
      </x:c>
      <x:c r="B9" s="26" t="n">
        <x:v>60</x:v>
      </x:c>
      <x:c r="C9" s="50" t="n">
        <x:f>B19*(1+$B$20+$B$21)/$B$22</x:f>
        <x:v>137.14285714285717</x:v>
      </x:c>
      <x:c r="D9" s="52" t="n">
        <x:v>170</x:v>
      </x:c>
      <x:c r="E9" s="52" t="n">
        <x:v>170</x:v>
      </x:c>
      <x:c r="F9" s="50" t="n">
        <x:f>$B9*C9</x:f>
        <x:v>8228.57142857143</x:v>
      </x:c>
      <x:c r="G9" s="50" t="n">
        <x:f>$B9*D9</x:f>
        <x:v>10200</x:v>
      </x:c>
      <x:c r="H9" s="50" t="n">
        <x:f>$B9*E9</x:f>
        <x:v>10200</x:v>
      </x:c>
    </x:row>
    <x:row r="10">
      <x:c r="F10" s="50"/>
      <x:c r="G10" s="50"/>
      <x:c r="H10" s="50"/>
    </x:row>
    <x:row r="11" ht="24" customHeight="1">
      <x:c r="A11" s="9" t="str">
        <x:v>Delivery subtotal</x:v>
      </x:c>
      <x:c r="B11" s="9" t="n">
        <x:f>SUM(B6:B9)</x:f>
        <x:v>1060</x:v>
      </x:c>
      <x:c r="C11" s="9"/>
      <x:c r="D11" s="9"/>
      <x:c r="E11" s="9"/>
      <x:c r="F11" s="51" t="n">
        <x:f>SUM(F6:F9)</x:f>
        <x:v>136692.8571428572</x:v>
      </x:c>
      <x:c r="G11" s="51" t="n">
        <x:f>SUM(G6:G9)</x:f>
        <x:v>195700</x:v>
      </x:c>
      <x:c r="H11" s="51" t="n">
        <x:f>SUM(H6:H9)</x:f>
        <x:v>147200</x:v>
      </x:c>
    </x:row>
    <x:row r="12">
      <x:c r="A12" t="str">
        <x:v>Extra fixed costs / exclusions</x:v>
      </x:c>
      <x:c r="F12" s="52" t="n">
        <x:v>0</x:v>
      </x:c>
      <x:c r="G12" s="52" t="n">
        <x:v>0</x:v>
      </x:c>
      <x:c r="H12" s="52" t="n">
        <x:v>0</x:v>
      </x:c>
    </x:row>
    <x:row r="13" ht="26" customHeight="1">
      <x:c r="A13" s="18" t="str">
        <x:v>COMPARABLE TOTAL</x:v>
      </x:c>
      <x:c r="B13" s="18"/>
      <x:c r="C13" s="18"/>
      <x:c r="D13" s="18"/>
      <x:c r="E13" s="18"/>
      <x:c r="F13" s="53" t="n">
        <x:f>F11+F12</x:f>
        <x:v>136692.8571428572</x:v>
      </x:c>
      <x:c r="G13" s="53" t="n">
        <x:f>G11+G12</x:f>
        <x:v>195700</x:v>
      </x:c>
      <x:c r="H13" s="53" t="n">
        <x:f>H11+H12</x:f>
        <x:v>147200</x:v>
      </x:c>
    </x:row>
    <x:row r="15" ht="24" customHeight="1">
      <x:c r="A15" s="15" t="str">
        <x:v>In-house salary assumptions</x:v>
      </x:c>
      <x:c r="B15" s="15" t="str">
        <x:v>AUD annual base salary</x:v>
      </x:c>
    </x:row>
    <x:row r="16">
      <x:c r="A16" t="str">
        <x:v>Senior engineering / integration</x:v>
      </x:c>
      <x:c r="B16" s="52" t="n">
        <x:v>151500</x:v>
      </x:c>
    </x:row>
    <x:row r="17">
      <x:c r="A17" t="str">
        <x:v>Solution architect</x:v>
      </x:c>
      <x:c r="B17" s="52" t="n">
        <x:v>176750</x:v>
      </x:c>
    </x:row>
    <x:row r="18">
      <x:c r="A18" t="str">
        <x:v>QA specialist</x:v>
      </x:c>
      <x:c r="B18" s="52" t="n">
        <x:v>110000</x:v>
      </x:c>
    </x:row>
    <x:row r="19">
      <x:c r="A19" t="str">
        <x:v>Delivery manager</x:v>
      </x:c>
      <x:c r="B19" s="52" t="n">
        <x:v>160000</x:v>
      </x:c>
    </x:row>
    <x:row r="20">
      <x:c r="A20" t="str">
        <x:v>Superannuation</x:v>
      </x:c>
      <x:c r="B20" s="58" t="n">
        <x:v>0.12</x:v>
      </x:c>
    </x:row>
    <x:row r="21">
      <x:c r="A21" t="str">
        <x:v>Employer overhead (assumed)</x:v>
      </x:c>
      <x:c r="B21" s="58" t="n">
        <x:v>0.08</x:v>
      </x:c>
    </x:row>
    <x:row r="22">
      <x:c r="A22" t="str">
        <x:v>Annual productive hours (assumed)</x:v>
      </x:c>
      <x:c r="B22" s="60" t="n">
        <x:v>1400</x:v>
      </x:c>
    </x:row>
    <x:row r="23" ht="38" customHeight="1">
      <x:c r="A23" s="42" t="str">
        <x:v>Allocation note</x:v>
      </x:c>
      <x:c r="B23" t="str">
        <x:v>In-house allocation assumes these employees already exist with spare capacity; full hiring cost differs.</x:v>
      </x:c>
    </x:row>
  </x:sheetData>
  <x:mergeCells>
    <x:mergeCell ref="A1:H1"/>
    <x:mergeCell ref="A3:H3"/>
    <x:mergeCell ref="A23:H2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4" hidden="0" customWidth="1"/>
    <x:col min="2" max="2" width="68" hidden="0" customWidth="1"/>
    <x:col min="3" max="3" width="20" hidden="0" customWidth="1"/>
    <x:col min="4" max="4" width="20" hidden="0" customWidth="1"/>
    <x:col min="5" max="5" width="44" hidden="0" customWidth="1"/>
  </x:cols>
  <x:sheetData>
    <x:row r="1" ht="37" customHeight="1">
      <x:c r="A1" s="4" t="str">
        <x:v>OSE | Supplier Evidence Request Sheet</x:v>
      </x:c>
      <x:c r="B1" s="4"/>
      <x:c r="C1" s="4"/>
      <x:c r="D1" s="4"/>
      <x:c r="E1" s="4"/>
    </x:row>
    <x:row r="3" ht="25" customHeight="1">
      <x:c r="A3" s="19" t="str">
        <x:v>Test</x:v>
      </x:c>
      <x:c r="B3" s="19" t="str">
        <x:v>Request from candidate</x:v>
      </x:c>
      <x:c r="C3" s="19" t="str">
        <x:v>Importance</x:v>
      </x:c>
      <x:c r="D3" s="19" t="str">
        <x:v>Evidence received</x:v>
      </x:c>
      <x:c r="E3" s="19" t="str">
        <x:v>Reviewer notes</x:v>
      </x:c>
    </x:row>
    <x:row r="4" ht="34" customHeight="1">
      <x:c r="A4" s="12" t="str">
        <x:v>Architecture</x:v>
      </x:c>
      <x:c r="B4" s="12" t="str">
        <x:v>Sanitised design with ERP, pricing, catalogue and order ownership</x:v>
      </x:c>
      <x:c r="C4" s="12" t="str">
        <x:v>High</x:v>
      </x:c>
      <x:c r="D4" s="38" t="str">
        <x:v>Pending</x:v>
      </x:c>
      <x:c r="E4" s="38" t="str"/>
    </x:row>
    <x:row r="5" ht="34" customHeight="1">
      <x:c r="A5" s="12" t="str">
        <x:v>Transaction failure</x:v>
      </x:c>
      <x:c r="B5" s="12" t="str">
        <x:v>Worked recovery example: ERP accepted order; acknowledgement lost</x:v>
      </x:c>
      <x:c r="C5" s="12" t="str">
        <x:v>Critical</x:v>
      </x:c>
      <x:c r="D5" s="38" t="str">
        <x:v>Pending</x:v>
      </x:c>
      <x:c r="E5" s="38" t="str"/>
    </x:row>
    <x:row r="6" ht="34" customHeight="1">
      <x:c r="A6" s="12" t="str">
        <x:v>Commerce pricing</x:v>
      </x:c>
      <x:c r="B6" s="12" t="str">
        <x:v>Show account-specific pricing, override sequence and test coverage</x:v>
      </x:c>
      <x:c r="C6" s="12" t="str">
        <x:v>Critical</x:v>
      </x:c>
      <x:c r="D6" s="38" t="str">
        <x:v>Pending</x:v>
      </x:c>
      <x:c r="E6" s="38" t="str"/>
    </x:row>
    <x:row r="7" ht="34" customHeight="1">
      <x:c r="A7" s="12" t="str">
        <x:v>Inventory</x:v>
      </x:c>
      <x:c r="B7" s="12" t="str">
        <x:v>Explain multi-warehouse availability and allocation controls</x:v>
      </x:c>
      <x:c r="C7" s="12" t="str">
        <x:v>High</x:v>
      </x:c>
      <x:c r="D7" s="38" t="str">
        <x:v>Pending</x:v>
      </x:c>
      <x:c r="E7" s="38" t="str"/>
    </x:row>
    <x:row r="8" ht="34" customHeight="1">
      <x:c r="A8" s="12" t="str">
        <x:v>Data security</x:v>
      </x:c>
      <x:c r="B8" s="12" t="str">
        <x:v>Access controls, subcontractor locations, MFA and incident escalation</x:v>
      </x:c>
      <x:c r="C8" s="12" t="str">
        <x:v>Critical</x:v>
      </x:c>
      <x:c r="D8" s="38" t="str">
        <x:v>Pending</x:v>
      </x:c>
      <x:c r="E8" s="38" t="str"/>
    </x:row>
    <x:row r="9" ht="34" customHeight="1">
      <x:c r="A9" s="12" t="str">
        <x:v>QA and deployment</x:v>
      </x:c>
      <x:c r="B9" s="12" t="str">
        <x:v>Release/rollback runbook and recent test evidence</x:v>
      </x:c>
      <x:c r="C9" s="12" t="str">
        <x:v>Critical</x:v>
      </x:c>
      <x:c r="D9" s="38" t="str">
        <x:v>Pending</x:v>
      </x:c>
      <x:c r="E9" s="38" t="str"/>
    </x:row>
    <x:row r="10" ht="34" customHeight="1">
      <x:c r="A10" s="12" t="str">
        <x:v>Financial quote</x:v>
      </x:c>
      <x:c r="B10" s="12" t="str">
        <x:v>Scope breakdown, assumptions, exclusions, third-party recurring costs</x:v>
      </x:c>
      <x:c r="C10" s="12" t="str">
        <x:v>High</x:v>
      </x:c>
      <x:c r="D10" s="38" t="str">
        <x:v>Pending</x:v>
      </x:c>
      <x:c r="E10" s="38" t="str"/>
    </x:row>
    <x:row r="11" ht="34" customHeight="1">
      <x:c r="A11" s="12" t="str">
        <x:v>Team</x:v>
      </x:c>
      <x:c r="B11" s="12" t="str">
        <x:v>Named architect, developers and support contacts; availability</x:v>
      </x:c>
      <x:c r="C11" s="12" t="str">
        <x:v>High</x:v>
      </x:c>
      <x:c r="D11" s="38" t="str">
        <x:v>Pending</x:v>
      </x:c>
      <x:c r="E11" s="38" t="str"/>
    </x:row>
    <x:row r="12" ht="34" customHeight="1">
      <x:c r="A12" s="12" t="str">
        <x:v>References</x:v>
      </x:c>
      <x:c r="B12" s="12" t="str">
        <x:v>Comparable customer reference and post-launch operational track record</x:v>
      </x:c>
      <x:c r="C12" s="12" t="str">
        <x:v>High</x:v>
      </x:c>
      <x:c r="D12" s="38" t="str">
        <x:v>Pending</x:v>
      </x:c>
      <x:c r="E12" s="38" t="str"/>
    </x:row>
    <x:row r="13" ht="34" customHeight="1">
      <x:c r="A13" s="12" t="str">
        <x:v>Exit plan</x:v>
      </x:c>
      <x:c r="B13" s="12" t="str">
        <x:v>IP rights, repos, credentials, technical documentation, transfer terms</x:v>
      </x:c>
      <x:c r="C13" s="12" t="str">
        <x:v>Critical</x:v>
      </x:c>
      <x:c r="D13" s="38" t="str">
        <x:v>Pending</x:v>
      </x:c>
      <x:c r="E13" s="38" t="str"/>
    </x:row>
    <x:row r="14" ht="34" customHeight="1">
      <x:c r="A14" s="12" t="str">
        <x:v>30-day plan</x:v>
      </x:c>
      <x:c r="B14" s="12" t="str">
        <x:v>First 30 days of discovery / operational baseline / risk assessment</x:v>
      </x:c>
      <x:c r="C14" s="12" t="str">
        <x:v>Medium</x:v>
      </x:c>
      <x:c r="D14" s="38" t="str">
        <x:v>Pending</x:v>
      </x:c>
      <x:c r="E14" s="38" t="str"/>
    </x:row>
  </x:sheetData>
  <x:mergeCells>
    <x:mergeCell ref="A1:E1"/>
  </x:mergeCells>
  <x:dataValidations count="1">
    <x:dataValidation type="list" sqref="D4:D14">
      <x:formula1>"Pending,Provided,Needs follow-up,Failed"</x:formula1>
    </x:dataValidation>
  </x:dataValidations>
  <x:pageMargins left="0.7" right="0.7" top="0.75" bottom="0.75" header="0.3" footer="0.3"/>
</x:worksheet>
</file>